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Fall 2022\"/>
    </mc:Choice>
  </mc:AlternateContent>
  <bookViews>
    <workbookView xWindow="480" yWindow="120" windowWidth="27795" windowHeight="12585"/>
  </bookViews>
  <sheets>
    <sheet name="FA 2022 UGRD Tuition &amp; Fees" sheetId="1" r:id="rId1"/>
  </sheets>
  <calcPr calcId="162913"/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  <c r="C12" i="1"/>
  <c r="M36" i="1" l="1"/>
  <c r="B36" i="1"/>
  <c r="L35" i="1"/>
  <c r="K35" i="1"/>
  <c r="J35" i="1"/>
  <c r="I35" i="1"/>
  <c r="H35" i="1"/>
  <c r="G35" i="1"/>
  <c r="F35" i="1"/>
  <c r="E35" i="1"/>
  <c r="D35" i="1"/>
  <c r="C35" i="1"/>
  <c r="L33" i="1"/>
  <c r="K33" i="1"/>
  <c r="J33" i="1"/>
  <c r="I33" i="1"/>
  <c r="H33" i="1"/>
  <c r="G33" i="1"/>
  <c r="F33" i="1"/>
  <c r="E33" i="1"/>
  <c r="D33" i="1"/>
  <c r="C33" i="1"/>
  <c r="L31" i="1"/>
  <c r="K31" i="1"/>
  <c r="J31" i="1"/>
  <c r="I31" i="1"/>
  <c r="H31" i="1"/>
  <c r="G31" i="1"/>
  <c r="F31" i="1"/>
  <c r="E31" i="1"/>
  <c r="D31" i="1"/>
  <c r="C31" i="1"/>
  <c r="L30" i="1"/>
  <c r="K30" i="1"/>
  <c r="J30" i="1"/>
  <c r="I30" i="1"/>
  <c r="H30" i="1"/>
  <c r="G30" i="1"/>
  <c r="F30" i="1"/>
  <c r="E30" i="1"/>
  <c r="D30" i="1"/>
  <c r="C30" i="1"/>
  <c r="L29" i="1"/>
  <c r="K29" i="1"/>
  <c r="J29" i="1"/>
  <c r="I29" i="1"/>
  <c r="H29" i="1"/>
  <c r="G29" i="1"/>
  <c r="F29" i="1"/>
  <c r="E29" i="1"/>
  <c r="D29" i="1"/>
  <c r="C29" i="1"/>
  <c r="L27" i="1"/>
  <c r="K27" i="1"/>
  <c r="J27" i="1"/>
  <c r="I27" i="1"/>
  <c r="H27" i="1"/>
  <c r="G27" i="1"/>
  <c r="F27" i="1"/>
  <c r="E27" i="1"/>
  <c r="D27" i="1"/>
  <c r="C27" i="1"/>
  <c r="L26" i="1"/>
  <c r="K26" i="1"/>
  <c r="J26" i="1"/>
  <c r="I26" i="1"/>
  <c r="H26" i="1"/>
  <c r="G26" i="1"/>
  <c r="F26" i="1"/>
  <c r="E26" i="1"/>
  <c r="D26" i="1"/>
  <c r="C26" i="1"/>
  <c r="L32" i="1"/>
  <c r="K32" i="1"/>
  <c r="J32" i="1"/>
  <c r="I32" i="1"/>
  <c r="H32" i="1"/>
  <c r="G32" i="1"/>
  <c r="F32" i="1"/>
  <c r="E32" i="1"/>
  <c r="D32" i="1"/>
  <c r="C32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I24" i="1"/>
  <c r="H24" i="1"/>
  <c r="G24" i="1"/>
  <c r="F24" i="1"/>
  <c r="E24" i="1"/>
  <c r="D24" i="1"/>
  <c r="C24" i="1"/>
  <c r="M20" i="1"/>
  <c r="B20" i="1"/>
  <c r="L19" i="1"/>
  <c r="K19" i="1"/>
  <c r="J19" i="1"/>
  <c r="I19" i="1"/>
  <c r="H19" i="1"/>
  <c r="G19" i="1"/>
  <c r="F19" i="1"/>
  <c r="E19" i="1"/>
  <c r="D19" i="1"/>
  <c r="C19" i="1"/>
  <c r="L17" i="1"/>
  <c r="K17" i="1"/>
  <c r="J17" i="1"/>
  <c r="I17" i="1"/>
  <c r="H17" i="1"/>
  <c r="G17" i="1"/>
  <c r="F17" i="1"/>
  <c r="E17" i="1"/>
  <c r="D17" i="1"/>
  <c r="C17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I13" i="1"/>
  <c r="H13" i="1"/>
  <c r="G13" i="1"/>
  <c r="F13" i="1"/>
  <c r="E13" i="1"/>
  <c r="D13" i="1"/>
  <c r="C13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L16" i="1"/>
  <c r="K16" i="1"/>
  <c r="J16" i="1"/>
  <c r="I16" i="1"/>
  <c r="H16" i="1"/>
  <c r="G16" i="1"/>
  <c r="F16" i="1"/>
  <c r="E16" i="1"/>
  <c r="D16" i="1"/>
  <c r="C16" i="1"/>
  <c r="L9" i="1"/>
  <c r="K9" i="1"/>
  <c r="J9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E8" i="1"/>
  <c r="D8" i="1"/>
  <c r="C8" i="1"/>
  <c r="C20" i="1" l="1"/>
  <c r="G20" i="1"/>
  <c r="K20" i="1"/>
  <c r="C36" i="1"/>
  <c r="G36" i="1"/>
  <c r="D36" i="1"/>
  <c r="H36" i="1"/>
  <c r="L36" i="1"/>
  <c r="D20" i="1"/>
  <c r="H20" i="1"/>
  <c r="L20" i="1"/>
  <c r="J36" i="1"/>
  <c r="J20" i="1"/>
  <c r="F36" i="1"/>
  <c r="F20" i="1"/>
  <c r="E20" i="1"/>
  <c r="I20" i="1"/>
  <c r="E36" i="1"/>
  <c r="I36" i="1"/>
  <c r="K36" i="1"/>
</calcChain>
</file>

<file path=xl/sharedStrings.xml><?xml version="1.0" encoding="utf-8"?>
<sst xmlns="http://schemas.openxmlformats.org/spreadsheetml/2006/main" count="58" uniqueCount="32">
  <si>
    <t>Tuition and Fees for Resident Undergraduate</t>
  </si>
  <si>
    <t>Tuition/Fee Type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</si>
  <si>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</si>
  <si>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</si>
  <si>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</si>
  <si>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</si>
  <si>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</si>
  <si>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</si>
  <si>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</si>
  <si>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</si>
  <si>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9 credits</t>
  </si>
  <si>
    <t>10 credits</t>
  </si>
  <si>
    <t>11 credits</t>
  </si>
  <si>
    <t>12 credits</t>
  </si>
  <si>
    <t>Tuition</t>
  </si>
  <si>
    <t>Athletic Fee</t>
  </si>
  <si>
    <t>Campus Life Fee</t>
  </si>
  <si>
    <t>College Fee</t>
  </si>
  <si>
    <t>Health Service Fee</t>
  </si>
  <si>
    <t>Recreation Fee</t>
  </si>
  <si>
    <t>Technology Fee</t>
  </si>
  <si>
    <t>Transcript Fee</t>
  </si>
  <si>
    <t>Transportation Fee</t>
  </si>
  <si>
    <t>Total</t>
  </si>
  <si>
    <t>Tuition and Fees for Non-Resident Undergraduate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</si>
  <si>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</si>
  <si>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</si>
  <si>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</si>
  <si>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</si>
  <si>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</si>
  <si>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</si>
  <si>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Undergraduate Tuition and Fee Billing Rates: 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</si>
</sst>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rgb="FF005BBB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005BBB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theme="6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5" xfId="0" applyFont="1" applyBorder="1" applyAlignment="1">
      <alignment vertical="center" wrapText="1"/>
    </xf>
    <xf numFmtId="4" fontId="7" fillId="0" borderId="0" xfId="2" applyNumberFormat="1" applyFont="1" applyFill="1" applyAlignment="1">
      <alignment vertical="center"/>
    </xf>
    <xf numFmtId="4" fontId="8" fillId="0" borderId="0" xfId="0" applyNumberFormat="1" applyFont="1" applyFill="1" applyAlignment="1">
      <alignment vertical="top" wrapText="1"/>
    </xf>
    <xf numFmtId="0" fontId="9" fillId="0" borderId="0" xfId="0" applyFont="1" applyAlignment="1">
      <alignment vertical="top"/>
    </xf>
    <xf numFmtId="0" fontId="11" fillId="0" borderId="0" xfId="3" applyFont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7" fontId="6" fillId="2" borderId="7" xfId="1" applyNumberFormat="1" applyFont="1" applyFill="1" applyBorder="1" applyAlignment="1">
      <alignment vertical="center"/>
    </xf>
    <xf numFmtId="7" fontId="6" fillId="0" borderId="7" xfId="1" applyNumberFormat="1" applyFont="1" applyBorder="1" applyAlignment="1">
      <alignment vertical="center"/>
    </xf>
    <xf numFmtId="7" fontId="6" fillId="3" borderId="7" xfId="1" applyNumberFormat="1" applyFont="1" applyFill="1" applyBorder="1" applyAlignment="1">
      <alignment vertical="center"/>
    </xf>
    <xf numFmtId="7" fontId="5" fillId="2" borderId="7" xfId="1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7" fontId="6" fillId="0" borderId="7" xfId="1" applyNumberFormat="1" applyFont="1" applyFill="1" applyBorder="1" applyAlignment="1">
      <alignment vertical="center"/>
    </xf>
    <xf numFmtId="7" fontId="6" fillId="3" borderId="5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7" fontId="6" fillId="4" borderId="7" xfId="1" applyNumberFormat="1" applyFont="1" applyFill="1" applyBorder="1" applyAlignment="1">
      <alignment vertical="center"/>
    </xf>
    <xf numFmtId="7" fontId="6" fillId="5" borderId="7" xfId="1" applyNumberFormat="1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219075</xdr:colOff>
      <xdr:row>0</xdr:row>
      <xdr:rowOff>190500</xdr:rowOff>
    </xdr:from>
    <xdr:to>
      <xdr:col>0</xdr:col>
      <xdr:colOff>1104899</xdr:colOff>
      <xdr:row>4</xdr:row>
      <xdr:rowOff>12455</xdr:rowOff>
    </xdr:to>
    <xdr:pic>
      <xdr:nvPicPr>
        <xdr:cNvPr id="3" name="Picture 2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90500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" dataDxfId="17" dataCellStyle="Currency"/>
    <tableColumn id="11" name="10 credits" dataDxfId="16" dataCellStyle="Currency"/>
    <tableColumn id="12" name="11 credits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C22" sqref="C22"/>
    </sheetView>
  </sheetViews>
  <sheetFormatPr defaultRowHeight="15" x14ac:dyDescent="0.25"/>
  <cols>
    <col min="1" max="1" width="19.7109375" customWidth="1"/>
    <col min="9" max="9" width="8.42578125" bestFit="1" customWidth="1"/>
    <col min="13" max="13" width="9.28515625" bestFit="1" customWidth="1"/>
  </cols>
  <sheetData>
    <row r="1" spans="1:13" ht="23.25" x14ac:dyDescent="0.25">
      <c r="B1" s="8" t="s">
        <v>31</v>
      </c>
      <c r="C1" s="9"/>
      <c r="D1" s="9"/>
      <c r="E1" s="9"/>
      <c r="F1" s="9"/>
      <c r="G1" s="9"/>
      <c r="H1" s="9"/>
      <c r="I1" s="9"/>
      <c r="J1" s="9"/>
      <c r="K1" s="9"/>
    </row>
    <row r="2" spans="1:13" x14ac:dyDescent="0.25">
      <c r="B2" s="10" t="s">
        <v>25</v>
      </c>
      <c r="C2" s="9"/>
      <c r="D2" s="9"/>
      <c r="E2" s="9"/>
      <c r="F2" s="9"/>
      <c r="G2" s="9"/>
      <c r="H2" s="9"/>
      <c r="I2" s="9"/>
      <c r="J2" s="9"/>
      <c r="K2" s="9"/>
    </row>
    <row r="3" spans="1:13" x14ac:dyDescent="0.25">
      <c r="B3" s="10" t="s">
        <v>26</v>
      </c>
      <c r="C3" s="9"/>
      <c r="D3" s="9"/>
      <c r="E3" s="9"/>
      <c r="F3" s="9"/>
      <c r="G3" s="9"/>
      <c r="H3" s="9"/>
      <c r="I3" s="9"/>
      <c r="J3" s="9"/>
      <c r="K3" s="9"/>
    </row>
    <row r="4" spans="1:13" ht="18" customHeight="1" x14ac:dyDescent="0.25">
      <c r="B4" s="11" t="s">
        <v>27</v>
      </c>
      <c r="C4" s="9"/>
      <c r="D4" s="9"/>
      <c r="E4" s="9"/>
      <c r="F4" s="9"/>
      <c r="G4" s="9"/>
      <c r="H4" s="9"/>
      <c r="I4" s="9"/>
      <c r="J4" s="9"/>
      <c r="K4" s="9"/>
    </row>
    <row r="5" spans="1:13" x14ac:dyDescent="0.25">
      <c r="B5" s="11"/>
      <c r="C5" s="9"/>
      <c r="D5" s="9"/>
      <c r="E5" s="9"/>
      <c r="F5" s="9"/>
      <c r="G5" s="9"/>
      <c r="H5" s="9"/>
      <c r="I5" s="9"/>
      <c r="J5" s="9"/>
      <c r="K5" s="9"/>
    </row>
    <row r="6" spans="1:13" ht="15.75" x14ac:dyDescent="0.25">
      <c r="A6" s="1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.75" thickBot="1" x14ac:dyDescent="0.3">
      <c r="A7" s="3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  <c r="M7" s="5" t="s">
        <v>13</v>
      </c>
    </row>
    <row r="8" spans="1:13" x14ac:dyDescent="0.25">
      <c r="A8" s="12" t="s">
        <v>14</v>
      </c>
      <c r="B8" s="16">
        <v>295</v>
      </c>
      <c r="C8" s="16">
        <f t="shared" ref="C8:C19" si="0">SUM(B8*2)</f>
        <v>590</v>
      </c>
      <c r="D8" s="16">
        <f t="shared" ref="D8:D19" si="1">SUM(B8*3)</f>
        <v>885</v>
      </c>
      <c r="E8" s="16">
        <f t="shared" ref="E8:E19" si="2">SUM(B8*4)</f>
        <v>1180</v>
      </c>
      <c r="F8" s="16">
        <f t="shared" ref="F8:F19" si="3">SUM(B8*5)</f>
        <v>1475</v>
      </c>
      <c r="G8" s="16">
        <f t="shared" ref="G8:G19" si="4">SUM(B8*6)</f>
        <v>1770</v>
      </c>
      <c r="H8" s="16">
        <f t="shared" ref="H8:H19" si="5">SUM(B8*7)</f>
        <v>2065</v>
      </c>
      <c r="I8" s="16">
        <f t="shared" ref="I8" si="6">SUM(B8*8)</f>
        <v>2360</v>
      </c>
      <c r="J8" s="16">
        <f t="shared" ref="J8" si="7">SUM(B8*9)</f>
        <v>2655</v>
      </c>
      <c r="K8" s="16">
        <f t="shared" ref="K8" si="8">SUM(B8*10)</f>
        <v>2950</v>
      </c>
      <c r="L8" s="16">
        <f t="shared" ref="L8" si="9">SUM(B8*11)</f>
        <v>3245</v>
      </c>
      <c r="M8" s="16">
        <v>3535</v>
      </c>
    </row>
    <row r="9" spans="1:13" ht="22.5" x14ac:dyDescent="0.25">
      <c r="A9" s="7" t="s">
        <v>29</v>
      </c>
      <c r="B9" s="17">
        <v>21.88</v>
      </c>
      <c r="C9" s="17">
        <f t="shared" si="0"/>
        <v>43.76</v>
      </c>
      <c r="D9" s="17">
        <f t="shared" si="1"/>
        <v>65.64</v>
      </c>
      <c r="E9" s="17">
        <f t="shared" si="2"/>
        <v>87.52</v>
      </c>
      <c r="F9" s="17">
        <f t="shared" si="3"/>
        <v>109.39999999999999</v>
      </c>
      <c r="G9" s="17">
        <f t="shared" si="4"/>
        <v>131.28</v>
      </c>
      <c r="H9" s="17">
        <f t="shared" si="5"/>
        <v>153.16</v>
      </c>
      <c r="I9" s="17">
        <f>SUM(B9*8)</f>
        <v>175.04</v>
      </c>
      <c r="J9" s="17">
        <f>SUM(B9*9)</f>
        <v>196.92</v>
      </c>
      <c r="K9" s="17">
        <f>SUM(B9*10)</f>
        <v>218.79999999999998</v>
      </c>
      <c r="L9" s="17">
        <f>SUM(B9*11)</f>
        <v>240.67999999999998</v>
      </c>
      <c r="M9" s="17">
        <v>262.5</v>
      </c>
    </row>
    <row r="10" spans="1:13" x14ac:dyDescent="0.25">
      <c r="A10" s="14" t="s">
        <v>15</v>
      </c>
      <c r="B10" s="18">
        <v>22.15</v>
      </c>
      <c r="C10" s="18">
        <f t="shared" si="0"/>
        <v>44.3</v>
      </c>
      <c r="D10" s="18">
        <f t="shared" si="1"/>
        <v>66.449999999999989</v>
      </c>
      <c r="E10" s="18">
        <f t="shared" si="2"/>
        <v>88.6</v>
      </c>
      <c r="F10" s="18">
        <f t="shared" si="3"/>
        <v>110.75</v>
      </c>
      <c r="G10" s="18">
        <f t="shared" si="4"/>
        <v>132.89999999999998</v>
      </c>
      <c r="H10" s="18">
        <f t="shared" si="5"/>
        <v>155.04999999999998</v>
      </c>
      <c r="I10" s="18">
        <f t="shared" ref="I10:I19" si="10">SUM(B10*8)</f>
        <v>177.2</v>
      </c>
      <c r="J10" s="18">
        <f t="shared" ref="J10:J19" si="11">SUM(B10*9)</f>
        <v>199.35</v>
      </c>
      <c r="K10" s="18">
        <f t="shared" ref="K10:K19" si="12">SUM(B10*10)</f>
        <v>221.5</v>
      </c>
      <c r="L10" s="18">
        <f t="shared" ref="L10:L19" si="13">SUM(B10*11)</f>
        <v>243.64999999999998</v>
      </c>
      <c r="M10" s="18">
        <v>265.75</v>
      </c>
    </row>
    <row r="11" spans="1:13" x14ac:dyDescent="0.25">
      <c r="A11" s="23" t="s">
        <v>16</v>
      </c>
      <c r="B11" s="24">
        <v>11.02</v>
      </c>
      <c r="C11" s="25">
        <f t="shared" si="0"/>
        <v>22.04</v>
      </c>
      <c r="D11" s="25">
        <f t="shared" si="1"/>
        <v>33.06</v>
      </c>
      <c r="E11" s="25">
        <f t="shared" si="2"/>
        <v>44.08</v>
      </c>
      <c r="F11" s="25">
        <f t="shared" si="3"/>
        <v>55.099999999999994</v>
      </c>
      <c r="G11" s="25">
        <f t="shared" si="4"/>
        <v>66.12</v>
      </c>
      <c r="H11" s="25">
        <f t="shared" si="5"/>
        <v>77.14</v>
      </c>
      <c r="I11" s="25">
        <f t="shared" si="10"/>
        <v>88.16</v>
      </c>
      <c r="J11" s="25">
        <f t="shared" si="11"/>
        <v>99.179999999999993</v>
      </c>
      <c r="K11" s="25">
        <f t="shared" si="12"/>
        <v>110.19999999999999</v>
      </c>
      <c r="L11" s="25">
        <f t="shared" si="13"/>
        <v>121.22</v>
      </c>
      <c r="M11" s="24">
        <v>132.25</v>
      </c>
    </row>
    <row r="12" spans="1:13" x14ac:dyDescent="0.25">
      <c r="A12" s="14" t="s">
        <v>28</v>
      </c>
      <c r="B12" s="22">
        <v>2.08</v>
      </c>
      <c r="C12" s="22">
        <f>SUM($B$12*2)</f>
        <v>4.16</v>
      </c>
      <c r="D12" s="22">
        <f>SUM($B$12*3)</f>
        <v>6.24</v>
      </c>
      <c r="E12" s="22">
        <f>SUM($B$12*4)</f>
        <v>8.32</v>
      </c>
      <c r="F12" s="22">
        <f>SUM($B$12*5)</f>
        <v>10.4</v>
      </c>
      <c r="G12" s="22">
        <f>SUM($B$12*6)</f>
        <v>12.48</v>
      </c>
      <c r="H12" s="22">
        <f>SUM($B$12*7)</f>
        <v>14.56</v>
      </c>
      <c r="I12" s="22">
        <f>SUM($B$12*8)</f>
        <v>16.64</v>
      </c>
      <c r="J12" s="22">
        <f>SUM($B$12*9)</f>
        <v>18.72</v>
      </c>
      <c r="K12" s="22">
        <f>SUM($B$12*10)</f>
        <v>20.8</v>
      </c>
      <c r="L12" s="22">
        <f>SUM($B$12*11)</f>
        <v>22.880000000000003</v>
      </c>
      <c r="M12" s="18">
        <v>25</v>
      </c>
    </row>
    <row r="13" spans="1:13" x14ac:dyDescent="0.25">
      <c r="A13" s="26" t="s">
        <v>17</v>
      </c>
      <c r="B13" s="25">
        <v>11.46</v>
      </c>
      <c r="C13" s="25">
        <f t="shared" si="0"/>
        <v>22.92</v>
      </c>
      <c r="D13" s="25">
        <f t="shared" si="1"/>
        <v>34.380000000000003</v>
      </c>
      <c r="E13" s="25">
        <f t="shared" si="2"/>
        <v>45.84</v>
      </c>
      <c r="F13" s="25">
        <f t="shared" si="3"/>
        <v>57.300000000000004</v>
      </c>
      <c r="G13" s="25">
        <f t="shared" si="4"/>
        <v>68.760000000000005</v>
      </c>
      <c r="H13" s="25">
        <f t="shared" si="5"/>
        <v>80.22</v>
      </c>
      <c r="I13" s="25">
        <f t="shared" si="10"/>
        <v>91.68</v>
      </c>
      <c r="J13" s="25">
        <f t="shared" si="11"/>
        <v>103.14000000000001</v>
      </c>
      <c r="K13" s="25">
        <f t="shared" si="12"/>
        <v>114.60000000000001</v>
      </c>
      <c r="L13" s="25">
        <f t="shared" si="13"/>
        <v>126.06</v>
      </c>
      <c r="M13" s="25">
        <v>137.5</v>
      </c>
    </row>
    <row r="14" spans="1:13" x14ac:dyDescent="0.25">
      <c r="A14" s="14" t="s">
        <v>18</v>
      </c>
      <c r="B14" s="18">
        <v>18.29</v>
      </c>
      <c r="C14" s="18">
        <f t="shared" si="0"/>
        <v>36.58</v>
      </c>
      <c r="D14" s="18">
        <f t="shared" si="1"/>
        <v>54.87</v>
      </c>
      <c r="E14" s="18">
        <f t="shared" si="2"/>
        <v>73.16</v>
      </c>
      <c r="F14" s="18">
        <f t="shared" si="3"/>
        <v>91.449999999999989</v>
      </c>
      <c r="G14" s="18">
        <f t="shared" si="4"/>
        <v>109.74</v>
      </c>
      <c r="H14" s="18">
        <f t="shared" si="5"/>
        <v>128.03</v>
      </c>
      <c r="I14" s="18">
        <f t="shared" si="10"/>
        <v>146.32</v>
      </c>
      <c r="J14" s="18">
        <f t="shared" si="11"/>
        <v>164.60999999999999</v>
      </c>
      <c r="K14" s="18">
        <f t="shared" si="12"/>
        <v>182.89999999999998</v>
      </c>
      <c r="L14" s="18">
        <f t="shared" si="13"/>
        <v>201.19</v>
      </c>
      <c r="M14" s="18">
        <v>219.5</v>
      </c>
    </row>
    <row r="15" spans="1:13" x14ac:dyDescent="0.25">
      <c r="A15" s="26" t="s">
        <v>19</v>
      </c>
      <c r="B15" s="25">
        <v>2.25</v>
      </c>
      <c r="C15" s="25">
        <f t="shared" si="0"/>
        <v>4.5</v>
      </c>
      <c r="D15" s="25">
        <f t="shared" si="1"/>
        <v>6.75</v>
      </c>
      <c r="E15" s="25">
        <f t="shared" si="2"/>
        <v>9</v>
      </c>
      <c r="F15" s="25">
        <f t="shared" si="3"/>
        <v>11.25</v>
      </c>
      <c r="G15" s="25">
        <f t="shared" si="4"/>
        <v>13.5</v>
      </c>
      <c r="H15" s="25">
        <f t="shared" si="5"/>
        <v>15.75</v>
      </c>
      <c r="I15" s="25">
        <f t="shared" si="10"/>
        <v>18</v>
      </c>
      <c r="J15" s="25">
        <f t="shared" si="11"/>
        <v>20.25</v>
      </c>
      <c r="K15" s="25">
        <f t="shared" si="12"/>
        <v>22.5</v>
      </c>
      <c r="L15" s="25">
        <f t="shared" si="13"/>
        <v>24.75</v>
      </c>
      <c r="M15" s="25">
        <v>27</v>
      </c>
    </row>
    <row r="16" spans="1:13" x14ac:dyDescent="0.25">
      <c r="A16" s="13" t="s">
        <v>30</v>
      </c>
      <c r="B16" s="16">
        <v>9.08</v>
      </c>
      <c r="C16" s="18">
        <f>SUM(B16*2)</f>
        <v>18.16</v>
      </c>
      <c r="D16" s="18">
        <f>SUM(B16*3)</f>
        <v>27.240000000000002</v>
      </c>
      <c r="E16" s="18">
        <f>SUM(B16*4)</f>
        <v>36.32</v>
      </c>
      <c r="F16" s="18">
        <f>SUM(B16*5)</f>
        <v>45.4</v>
      </c>
      <c r="G16" s="18">
        <f>SUM(B16*6)</f>
        <v>54.480000000000004</v>
      </c>
      <c r="H16" s="18">
        <f>SUM(B16*7)</f>
        <v>63.56</v>
      </c>
      <c r="I16" s="18">
        <f>SUM(B16*8)</f>
        <v>72.64</v>
      </c>
      <c r="J16" s="18">
        <f>SUM(B16*9)</f>
        <v>81.72</v>
      </c>
      <c r="K16" s="18">
        <f>SUM(B16*10)</f>
        <v>90.8</v>
      </c>
      <c r="L16" s="18">
        <f>SUM(B16*11)</f>
        <v>99.88</v>
      </c>
      <c r="M16" s="16">
        <v>109</v>
      </c>
    </row>
    <row r="17" spans="1:13" x14ac:dyDescent="0.25">
      <c r="A17" s="20" t="s">
        <v>20</v>
      </c>
      <c r="B17" s="21">
        <v>35.83</v>
      </c>
      <c r="C17" s="21">
        <f t="shared" si="0"/>
        <v>71.66</v>
      </c>
      <c r="D17" s="21">
        <f t="shared" si="1"/>
        <v>107.49</v>
      </c>
      <c r="E17" s="21">
        <f t="shared" si="2"/>
        <v>143.32</v>
      </c>
      <c r="F17" s="21">
        <f t="shared" si="3"/>
        <v>179.14999999999998</v>
      </c>
      <c r="G17" s="21">
        <f t="shared" si="4"/>
        <v>214.98</v>
      </c>
      <c r="H17" s="21">
        <f t="shared" si="5"/>
        <v>250.81</v>
      </c>
      <c r="I17" s="21">
        <f t="shared" si="10"/>
        <v>286.64</v>
      </c>
      <c r="J17" s="21">
        <f t="shared" si="11"/>
        <v>322.46999999999997</v>
      </c>
      <c r="K17" s="21">
        <f t="shared" si="12"/>
        <v>358.29999999999995</v>
      </c>
      <c r="L17" s="21">
        <f t="shared" si="13"/>
        <v>394.13</v>
      </c>
      <c r="M17" s="21">
        <v>430</v>
      </c>
    </row>
    <row r="18" spans="1:13" x14ac:dyDescent="0.25">
      <c r="A18" s="14" t="s">
        <v>21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8">
        <v>5</v>
      </c>
    </row>
    <row r="19" spans="1:13" ht="15.75" thickBot="1" x14ac:dyDescent="0.3">
      <c r="A19" s="20" t="s">
        <v>22</v>
      </c>
      <c r="B19" s="21">
        <v>20.190000000000001</v>
      </c>
      <c r="C19" s="21">
        <f t="shared" si="0"/>
        <v>40.380000000000003</v>
      </c>
      <c r="D19" s="21">
        <f t="shared" si="1"/>
        <v>60.570000000000007</v>
      </c>
      <c r="E19" s="21">
        <f t="shared" si="2"/>
        <v>80.760000000000005</v>
      </c>
      <c r="F19" s="21">
        <f t="shared" si="3"/>
        <v>100.95</v>
      </c>
      <c r="G19" s="21">
        <f t="shared" si="4"/>
        <v>121.14000000000001</v>
      </c>
      <c r="H19" s="21">
        <f t="shared" si="5"/>
        <v>141.33000000000001</v>
      </c>
      <c r="I19" s="21">
        <f t="shared" si="10"/>
        <v>161.52000000000001</v>
      </c>
      <c r="J19" s="21">
        <f t="shared" si="11"/>
        <v>181.71</v>
      </c>
      <c r="K19" s="21">
        <f t="shared" si="12"/>
        <v>201.9</v>
      </c>
      <c r="L19" s="21">
        <f t="shared" si="13"/>
        <v>222.09</v>
      </c>
      <c r="M19" s="21">
        <v>242.25</v>
      </c>
    </row>
    <row r="20" spans="1:13" x14ac:dyDescent="0.25">
      <c r="A20" s="15" t="s">
        <v>23</v>
      </c>
      <c r="B20" s="19">
        <f t="shared" ref="B20:M20" si="14">SUM(B8:B19)</f>
        <v>454.2299999999999</v>
      </c>
      <c r="C20" s="19">
        <f t="shared" si="14"/>
        <v>903.45999999999981</v>
      </c>
      <c r="D20" s="19">
        <f t="shared" si="14"/>
        <v>1352.6899999999998</v>
      </c>
      <c r="E20" s="19">
        <f t="shared" si="14"/>
        <v>1801.9199999999996</v>
      </c>
      <c r="F20" s="19">
        <f t="shared" si="14"/>
        <v>2251.15</v>
      </c>
      <c r="G20" s="19">
        <f t="shared" si="14"/>
        <v>2700.3799999999997</v>
      </c>
      <c r="H20" s="19">
        <f t="shared" si="14"/>
        <v>3149.6099999999997</v>
      </c>
      <c r="I20" s="19">
        <f t="shared" si="14"/>
        <v>3598.8399999999992</v>
      </c>
      <c r="J20" s="19">
        <f t="shared" si="14"/>
        <v>4048.0699999999993</v>
      </c>
      <c r="K20" s="19">
        <f t="shared" si="14"/>
        <v>4497.3</v>
      </c>
      <c r="L20" s="19">
        <f t="shared" si="14"/>
        <v>4946.53</v>
      </c>
      <c r="M20" s="19">
        <f t="shared" si="14"/>
        <v>5390.75</v>
      </c>
    </row>
    <row r="21" spans="1:13" x14ac:dyDescent="0.25">
      <c r="A21" s="6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5.75" x14ac:dyDescent="0.25">
      <c r="A22" s="1" t="s">
        <v>24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5.75" thickBot="1" x14ac:dyDescent="0.3">
      <c r="A23" s="3" t="s">
        <v>1</v>
      </c>
      <c r="B23" s="4" t="s">
        <v>2</v>
      </c>
      <c r="C23" s="4" t="s">
        <v>3</v>
      </c>
      <c r="D23" s="4" t="s">
        <v>4</v>
      </c>
      <c r="E23" s="4" t="s">
        <v>5</v>
      </c>
      <c r="F23" s="4" t="s">
        <v>6</v>
      </c>
      <c r="G23" s="4" t="s">
        <v>7</v>
      </c>
      <c r="H23" s="4" t="s">
        <v>8</v>
      </c>
      <c r="I23" s="4" t="s">
        <v>9</v>
      </c>
      <c r="J23" s="4" t="s">
        <v>10</v>
      </c>
      <c r="K23" s="4" t="s">
        <v>11</v>
      </c>
      <c r="L23" s="4" t="s">
        <v>12</v>
      </c>
      <c r="M23" s="5" t="s">
        <v>13</v>
      </c>
    </row>
    <row r="24" spans="1:13" x14ac:dyDescent="0.25">
      <c r="A24" s="12" t="s">
        <v>14</v>
      </c>
      <c r="B24" s="16">
        <v>1041</v>
      </c>
      <c r="C24" s="16">
        <f t="shared" ref="C24" si="15">SUM(B24*2)</f>
        <v>2082</v>
      </c>
      <c r="D24" s="16">
        <f t="shared" ref="D24:D35" si="16">SUM(B24*3)</f>
        <v>3123</v>
      </c>
      <c r="E24" s="16">
        <f t="shared" ref="E24:E35" si="17">SUM(B24*4)</f>
        <v>4164</v>
      </c>
      <c r="F24" s="16">
        <f t="shared" ref="F24:F35" si="18">SUM(B24*5)</f>
        <v>5205</v>
      </c>
      <c r="G24" s="16">
        <f t="shared" ref="G24:G35" si="19">SUM(B24*6)</f>
        <v>6246</v>
      </c>
      <c r="H24" s="16">
        <f t="shared" ref="H24:H35" si="20">SUM(B24*7)</f>
        <v>7287</v>
      </c>
      <c r="I24" s="16">
        <f t="shared" ref="I24" si="21">SUM(B24*8)</f>
        <v>8328</v>
      </c>
      <c r="J24" s="16">
        <f t="shared" ref="J24" si="22">SUM(B24*9)</f>
        <v>9369</v>
      </c>
      <c r="K24" s="16">
        <f t="shared" ref="K24" si="23">SUM(B24*10)</f>
        <v>10410</v>
      </c>
      <c r="L24" s="16">
        <f t="shared" ref="L24" si="24">SUM(B24*11)</f>
        <v>11451</v>
      </c>
      <c r="M24" s="16">
        <v>12495</v>
      </c>
    </row>
    <row r="25" spans="1:13" ht="22.5" x14ac:dyDescent="0.25">
      <c r="A25" s="7" t="s">
        <v>29</v>
      </c>
      <c r="B25" s="17">
        <v>21.88</v>
      </c>
      <c r="C25" s="17">
        <f t="shared" ref="C25:C35" si="25">SUM(B25*2)</f>
        <v>43.76</v>
      </c>
      <c r="D25" s="17">
        <f t="shared" si="16"/>
        <v>65.64</v>
      </c>
      <c r="E25" s="17">
        <f t="shared" si="17"/>
        <v>87.52</v>
      </c>
      <c r="F25" s="17">
        <f t="shared" si="18"/>
        <v>109.39999999999999</v>
      </c>
      <c r="G25" s="17">
        <f t="shared" si="19"/>
        <v>131.28</v>
      </c>
      <c r="H25" s="17">
        <f t="shared" si="20"/>
        <v>153.16</v>
      </c>
      <c r="I25" s="17">
        <f>SUM(B25*8)</f>
        <v>175.04</v>
      </c>
      <c r="J25" s="17">
        <f>SUM(B25*9)</f>
        <v>196.92</v>
      </c>
      <c r="K25" s="17">
        <f>SUM(B25*10)</f>
        <v>218.79999999999998</v>
      </c>
      <c r="L25" s="17">
        <f>SUM(B25*11)</f>
        <v>240.67999999999998</v>
      </c>
      <c r="M25" s="17">
        <v>262.5</v>
      </c>
    </row>
    <row r="26" spans="1:13" x14ac:dyDescent="0.25">
      <c r="A26" s="14" t="s">
        <v>15</v>
      </c>
      <c r="B26" s="18">
        <v>22.15</v>
      </c>
      <c r="C26" s="18">
        <f t="shared" si="25"/>
        <v>44.3</v>
      </c>
      <c r="D26" s="18">
        <f t="shared" si="16"/>
        <v>66.449999999999989</v>
      </c>
      <c r="E26" s="18">
        <f t="shared" si="17"/>
        <v>88.6</v>
      </c>
      <c r="F26" s="18">
        <f t="shared" si="18"/>
        <v>110.75</v>
      </c>
      <c r="G26" s="18">
        <f t="shared" si="19"/>
        <v>132.89999999999998</v>
      </c>
      <c r="H26" s="18">
        <f t="shared" si="20"/>
        <v>155.04999999999998</v>
      </c>
      <c r="I26" s="18">
        <f t="shared" ref="I26:I35" si="26">SUM(B26*8)</f>
        <v>177.2</v>
      </c>
      <c r="J26" s="18">
        <f t="shared" ref="J26:J35" si="27">SUM(B26*9)</f>
        <v>199.35</v>
      </c>
      <c r="K26" s="18">
        <f t="shared" ref="K26:K35" si="28">SUM(B26*10)</f>
        <v>221.5</v>
      </c>
      <c r="L26" s="18">
        <f t="shared" ref="L26:L35" si="29">SUM(B26*11)</f>
        <v>243.64999999999998</v>
      </c>
      <c r="M26" s="18">
        <v>265.75</v>
      </c>
    </row>
    <row r="27" spans="1:13" x14ac:dyDescent="0.25">
      <c r="A27" s="23" t="s">
        <v>16</v>
      </c>
      <c r="B27" s="24">
        <v>11.02</v>
      </c>
      <c r="C27" s="25">
        <f t="shared" si="25"/>
        <v>22.04</v>
      </c>
      <c r="D27" s="25">
        <f t="shared" si="16"/>
        <v>33.06</v>
      </c>
      <c r="E27" s="25">
        <f t="shared" si="17"/>
        <v>44.08</v>
      </c>
      <c r="F27" s="25">
        <f t="shared" si="18"/>
        <v>55.099999999999994</v>
      </c>
      <c r="G27" s="25">
        <f t="shared" si="19"/>
        <v>66.12</v>
      </c>
      <c r="H27" s="25">
        <f t="shared" si="20"/>
        <v>77.14</v>
      </c>
      <c r="I27" s="25">
        <f t="shared" si="26"/>
        <v>88.16</v>
      </c>
      <c r="J27" s="25">
        <f t="shared" si="27"/>
        <v>99.179999999999993</v>
      </c>
      <c r="K27" s="25">
        <f t="shared" si="28"/>
        <v>110.19999999999999</v>
      </c>
      <c r="L27" s="25">
        <f t="shared" si="29"/>
        <v>121.22</v>
      </c>
      <c r="M27" s="24">
        <v>132.25</v>
      </c>
    </row>
    <row r="28" spans="1:13" x14ac:dyDescent="0.25">
      <c r="A28" s="14" t="s">
        <v>28</v>
      </c>
      <c r="B28" s="18">
        <v>2.08</v>
      </c>
      <c r="C28" s="18">
        <v>4.16</v>
      </c>
      <c r="D28" s="18">
        <v>6.24</v>
      </c>
      <c r="E28" s="18">
        <v>8.32</v>
      </c>
      <c r="F28" s="18">
        <v>10.4</v>
      </c>
      <c r="G28" s="18">
        <v>12.48</v>
      </c>
      <c r="H28" s="18">
        <v>14.56</v>
      </c>
      <c r="I28" s="18">
        <v>16.64</v>
      </c>
      <c r="J28" s="18">
        <v>18.72</v>
      </c>
      <c r="K28" s="18">
        <v>20.8</v>
      </c>
      <c r="L28" s="18">
        <v>22.880000000000003</v>
      </c>
      <c r="M28" s="18">
        <v>25</v>
      </c>
    </row>
    <row r="29" spans="1:13" x14ac:dyDescent="0.25">
      <c r="A29" s="26" t="s">
        <v>17</v>
      </c>
      <c r="B29" s="25">
        <v>11.46</v>
      </c>
      <c r="C29" s="25">
        <f t="shared" si="25"/>
        <v>22.92</v>
      </c>
      <c r="D29" s="25">
        <f t="shared" si="16"/>
        <v>34.380000000000003</v>
      </c>
      <c r="E29" s="25">
        <f t="shared" si="17"/>
        <v>45.84</v>
      </c>
      <c r="F29" s="25">
        <f t="shared" si="18"/>
        <v>57.300000000000004</v>
      </c>
      <c r="G29" s="25">
        <f t="shared" si="19"/>
        <v>68.760000000000005</v>
      </c>
      <c r="H29" s="25">
        <f t="shared" si="20"/>
        <v>80.22</v>
      </c>
      <c r="I29" s="25">
        <f t="shared" si="26"/>
        <v>91.68</v>
      </c>
      <c r="J29" s="25">
        <f t="shared" si="27"/>
        <v>103.14000000000001</v>
      </c>
      <c r="K29" s="25">
        <f t="shared" si="28"/>
        <v>114.60000000000001</v>
      </c>
      <c r="L29" s="25">
        <f t="shared" si="29"/>
        <v>126.06</v>
      </c>
      <c r="M29" s="25">
        <v>137.5</v>
      </c>
    </row>
    <row r="30" spans="1:13" x14ac:dyDescent="0.25">
      <c r="A30" s="14" t="s">
        <v>18</v>
      </c>
      <c r="B30" s="18">
        <v>18.29</v>
      </c>
      <c r="C30" s="18">
        <f t="shared" si="25"/>
        <v>36.58</v>
      </c>
      <c r="D30" s="18">
        <f t="shared" si="16"/>
        <v>54.87</v>
      </c>
      <c r="E30" s="18">
        <f t="shared" si="17"/>
        <v>73.16</v>
      </c>
      <c r="F30" s="18">
        <f t="shared" si="18"/>
        <v>91.449999999999989</v>
      </c>
      <c r="G30" s="18">
        <f t="shared" si="19"/>
        <v>109.74</v>
      </c>
      <c r="H30" s="18">
        <f t="shared" si="20"/>
        <v>128.03</v>
      </c>
      <c r="I30" s="18">
        <f t="shared" si="26"/>
        <v>146.32</v>
      </c>
      <c r="J30" s="18">
        <f t="shared" si="27"/>
        <v>164.60999999999999</v>
      </c>
      <c r="K30" s="18">
        <f t="shared" si="28"/>
        <v>182.89999999999998</v>
      </c>
      <c r="L30" s="18">
        <f t="shared" si="29"/>
        <v>201.19</v>
      </c>
      <c r="M30" s="18">
        <v>219.5</v>
      </c>
    </row>
    <row r="31" spans="1:13" x14ac:dyDescent="0.25">
      <c r="A31" s="26" t="s">
        <v>19</v>
      </c>
      <c r="B31" s="25">
        <v>2.25</v>
      </c>
      <c r="C31" s="25">
        <f t="shared" si="25"/>
        <v>4.5</v>
      </c>
      <c r="D31" s="25">
        <f t="shared" si="16"/>
        <v>6.75</v>
      </c>
      <c r="E31" s="25">
        <f t="shared" si="17"/>
        <v>9</v>
      </c>
      <c r="F31" s="25">
        <f t="shared" si="18"/>
        <v>11.25</v>
      </c>
      <c r="G31" s="25">
        <f t="shared" si="19"/>
        <v>13.5</v>
      </c>
      <c r="H31" s="25">
        <f t="shared" si="20"/>
        <v>15.75</v>
      </c>
      <c r="I31" s="25">
        <f t="shared" si="26"/>
        <v>18</v>
      </c>
      <c r="J31" s="25">
        <f t="shared" si="27"/>
        <v>20.25</v>
      </c>
      <c r="K31" s="25">
        <f t="shared" si="28"/>
        <v>22.5</v>
      </c>
      <c r="L31" s="25">
        <f t="shared" si="29"/>
        <v>24.75</v>
      </c>
      <c r="M31" s="25">
        <v>27</v>
      </c>
    </row>
    <row r="32" spans="1:13" x14ac:dyDescent="0.25">
      <c r="A32" s="13" t="s">
        <v>30</v>
      </c>
      <c r="B32" s="16">
        <v>9.08</v>
      </c>
      <c r="C32" s="18">
        <f>SUM(B32*2)</f>
        <v>18.16</v>
      </c>
      <c r="D32" s="18">
        <f>SUM(B32*3)</f>
        <v>27.240000000000002</v>
      </c>
      <c r="E32" s="18">
        <f>SUM(B32*4)</f>
        <v>36.32</v>
      </c>
      <c r="F32" s="18">
        <f>SUM(B32*5)</f>
        <v>45.4</v>
      </c>
      <c r="G32" s="18">
        <f>SUM(B32*6)</f>
        <v>54.480000000000004</v>
      </c>
      <c r="H32" s="18">
        <f>SUM(B32*7)</f>
        <v>63.56</v>
      </c>
      <c r="I32" s="18">
        <f>SUM(B32*8)</f>
        <v>72.64</v>
      </c>
      <c r="J32" s="18">
        <f>SUM(B32*9)</f>
        <v>81.72</v>
      </c>
      <c r="K32" s="18">
        <f>SUM(B32*10)</f>
        <v>90.8</v>
      </c>
      <c r="L32" s="18">
        <f>SUM(B32*11)</f>
        <v>99.88</v>
      </c>
      <c r="M32" s="16">
        <v>109</v>
      </c>
    </row>
    <row r="33" spans="1:13" x14ac:dyDescent="0.25">
      <c r="A33" s="20" t="s">
        <v>20</v>
      </c>
      <c r="B33" s="21">
        <v>35.83</v>
      </c>
      <c r="C33" s="21">
        <f t="shared" si="25"/>
        <v>71.66</v>
      </c>
      <c r="D33" s="21">
        <f t="shared" si="16"/>
        <v>107.49</v>
      </c>
      <c r="E33" s="21">
        <f t="shared" si="17"/>
        <v>143.32</v>
      </c>
      <c r="F33" s="21">
        <f t="shared" si="18"/>
        <v>179.14999999999998</v>
      </c>
      <c r="G33" s="21">
        <f t="shared" si="19"/>
        <v>214.98</v>
      </c>
      <c r="H33" s="21">
        <f t="shared" si="20"/>
        <v>250.81</v>
      </c>
      <c r="I33" s="21">
        <f t="shared" si="26"/>
        <v>286.64</v>
      </c>
      <c r="J33" s="21">
        <f t="shared" si="27"/>
        <v>322.46999999999997</v>
      </c>
      <c r="K33" s="21">
        <f t="shared" si="28"/>
        <v>358.29999999999995</v>
      </c>
      <c r="L33" s="21">
        <f t="shared" si="29"/>
        <v>394.13</v>
      </c>
      <c r="M33" s="21">
        <v>430</v>
      </c>
    </row>
    <row r="34" spans="1:13" x14ac:dyDescent="0.25">
      <c r="A34" s="14" t="s">
        <v>21</v>
      </c>
      <c r="B34" s="18">
        <v>5</v>
      </c>
      <c r="C34" s="18">
        <v>5</v>
      </c>
      <c r="D34" s="18">
        <v>5</v>
      </c>
      <c r="E34" s="18">
        <v>5</v>
      </c>
      <c r="F34" s="18">
        <v>5</v>
      </c>
      <c r="G34" s="18">
        <v>5</v>
      </c>
      <c r="H34" s="18">
        <v>5</v>
      </c>
      <c r="I34" s="18">
        <v>5</v>
      </c>
      <c r="J34" s="18">
        <v>5</v>
      </c>
      <c r="K34" s="18">
        <v>5</v>
      </c>
      <c r="L34" s="18">
        <v>5</v>
      </c>
      <c r="M34" s="18">
        <v>5</v>
      </c>
    </row>
    <row r="35" spans="1:13" ht="15.75" thickBot="1" x14ac:dyDescent="0.3">
      <c r="A35" s="20" t="s">
        <v>22</v>
      </c>
      <c r="B35" s="21">
        <v>20.190000000000001</v>
      </c>
      <c r="C35" s="21">
        <f t="shared" si="25"/>
        <v>40.380000000000003</v>
      </c>
      <c r="D35" s="21">
        <f t="shared" si="16"/>
        <v>60.570000000000007</v>
      </c>
      <c r="E35" s="21">
        <f t="shared" si="17"/>
        <v>80.760000000000005</v>
      </c>
      <c r="F35" s="21">
        <f t="shared" si="18"/>
        <v>100.95</v>
      </c>
      <c r="G35" s="21">
        <f t="shared" si="19"/>
        <v>121.14000000000001</v>
      </c>
      <c r="H35" s="21">
        <f t="shared" si="20"/>
        <v>141.33000000000001</v>
      </c>
      <c r="I35" s="21">
        <f t="shared" si="26"/>
        <v>161.52000000000001</v>
      </c>
      <c r="J35" s="21">
        <f t="shared" si="27"/>
        <v>181.71</v>
      </c>
      <c r="K35" s="21">
        <f t="shared" si="28"/>
        <v>201.9</v>
      </c>
      <c r="L35" s="21">
        <f t="shared" si="29"/>
        <v>222.09</v>
      </c>
      <c r="M35" s="21">
        <v>242.25</v>
      </c>
    </row>
    <row r="36" spans="1:13" x14ac:dyDescent="0.25">
      <c r="A36" s="15" t="s">
        <v>23</v>
      </c>
      <c r="B36" s="19">
        <f t="shared" ref="B36:M36" si="30">SUM(B24:B35)</f>
        <v>1200.23</v>
      </c>
      <c r="C36" s="19">
        <f t="shared" si="30"/>
        <v>2395.46</v>
      </c>
      <c r="D36" s="19">
        <f t="shared" si="30"/>
        <v>3590.6899999999991</v>
      </c>
      <c r="E36" s="19">
        <f t="shared" si="30"/>
        <v>4785.92</v>
      </c>
      <c r="F36" s="19">
        <f t="shared" si="30"/>
        <v>5981.1499999999987</v>
      </c>
      <c r="G36" s="19">
        <f t="shared" si="30"/>
        <v>7176.3799999999983</v>
      </c>
      <c r="H36" s="19">
        <f t="shared" si="30"/>
        <v>8371.61</v>
      </c>
      <c r="I36" s="19">
        <f t="shared" si="30"/>
        <v>9566.84</v>
      </c>
      <c r="J36" s="19">
        <f t="shared" si="30"/>
        <v>10762.069999999998</v>
      </c>
      <c r="K36" s="19">
        <f t="shared" si="30"/>
        <v>11957.299999999997</v>
      </c>
      <c r="L36" s="19">
        <f t="shared" si="30"/>
        <v>13152.529999999997</v>
      </c>
      <c r="M36" s="19">
        <f t="shared" si="30"/>
        <v>14350.75</v>
      </c>
    </row>
  </sheetData>
  <sheetProtection algorithmName="SHA-512" hashValue="g7sEofEkigH2yPGij3nTgbSxHzku3gqtpnQZoPBtayf19lFHI5d3LwEv4I6oeRa5M3yZES8E2HUxjhevslZ6FA==" saltValue="yRErtX0NwXQQ9HV3Wlub2w==" spinCount="100000" sheet="1" objects="1" scenarios="1"/>
  <hyperlinks>
    <hyperlink ref="B4" r:id="rId1" display="All information in this document is available at www.buffalo.edu/students/tuition-and-fees."/>
  </hyperlinks>
  <pageMargins left="0.7" right="0.7" top="0.75" bottom="0.75" header="0.3" footer="0.3"/>
  <ignoredErrors>
    <ignoredError sqref="C12:L12" formula="1"/>
  </ignoredError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2022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2022 Undergrad Tuition and Fee Billing Rates</dc:title>
  <dc:creator>UB Student Accounts</dc:creator>
  <cp:keywords>tuition,fees, Undergrad tuition, Undergrad fees</cp:keywords>
  <cp:lastModifiedBy>Stevens, Laura</cp:lastModifiedBy>
  <dcterms:created xsi:type="dcterms:W3CDTF">2019-07-23T19:41:57Z</dcterms:created>
  <dcterms:modified xsi:type="dcterms:W3CDTF">2022-07-18T17:41:42Z</dcterms:modified>
  <cp:category>tuition</cp:category>
</cp:coreProperties>
</file>